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autoCompressPictures="0"/>
  <bookViews>
    <workbookView xWindow="0" yWindow="0" windowWidth="19360" windowHeight="104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" l="1"/>
  <c r="D28" i="1"/>
  <c r="D23" i="1"/>
  <c r="C14" i="1"/>
  <c r="D14" i="1"/>
  <c r="C42" i="1"/>
  <c r="D57" i="1"/>
  <c r="D48" i="1"/>
  <c r="D42" i="1"/>
  <c r="C57" i="1"/>
  <c r="C48" i="1"/>
  <c r="C33" i="1"/>
  <c r="C28" i="1"/>
  <c r="C23" i="1"/>
  <c r="C51" i="1"/>
  <c r="C58" i="1"/>
  <c r="D51" i="1"/>
  <c r="D54" i="1"/>
  <c r="D58" i="1"/>
</calcChain>
</file>

<file path=xl/sharedStrings.xml><?xml version="1.0" encoding="utf-8"?>
<sst xmlns="http://schemas.openxmlformats.org/spreadsheetml/2006/main" count="57" uniqueCount="56">
  <si>
    <t>Grapetree Area Property Owners Association</t>
  </si>
  <si>
    <t xml:space="preserve"> Profit &amp; Loss</t>
  </si>
  <si>
    <t>$</t>
  </si>
  <si>
    <t>Cash Basis</t>
  </si>
  <si>
    <t>Actual</t>
  </si>
  <si>
    <t>Budget</t>
  </si>
  <si>
    <t xml:space="preserve">INCOME </t>
  </si>
  <si>
    <t>TOTAL INCOME</t>
  </si>
  <si>
    <t>EXPENSES</t>
  </si>
  <si>
    <t>Annual Meeting</t>
  </si>
  <si>
    <t xml:space="preserve">    Copies</t>
  </si>
  <si>
    <t xml:space="preserve">    Postage/Mailings</t>
  </si>
  <si>
    <t>Total Annual Meeting</t>
  </si>
  <si>
    <t>Bank Service Charges</t>
  </si>
  <si>
    <t>Insurance</t>
  </si>
  <si>
    <t xml:space="preserve">    D &amp; O Liability</t>
  </si>
  <si>
    <t xml:space="preserve">    General Liability</t>
  </si>
  <si>
    <t>Total Insurance</t>
  </si>
  <si>
    <t>Legal</t>
  </si>
  <si>
    <t xml:space="preserve">    Lien Filing Fees</t>
  </si>
  <si>
    <t>Total Legal</t>
  </si>
  <si>
    <t>Maintenance &amp; Repairs</t>
  </si>
  <si>
    <t xml:space="preserve">    Brush Cutting</t>
  </si>
  <si>
    <t xml:space="preserve">    Road Grading</t>
  </si>
  <si>
    <t xml:space="preserve">    Signs</t>
  </si>
  <si>
    <t>Total Maintenance &amp; Repairs</t>
  </si>
  <si>
    <t>Office Expense</t>
  </si>
  <si>
    <t xml:space="preserve">    Bookkeeping</t>
  </si>
  <si>
    <t xml:space="preserve">    Copy Service </t>
  </si>
  <si>
    <t xml:space="preserve">    Office Supplies</t>
  </si>
  <si>
    <t xml:space="preserve">    Postage &amp; Delivery</t>
  </si>
  <si>
    <t>Total Office Expense</t>
  </si>
  <si>
    <t>Property Taxes</t>
  </si>
  <si>
    <t>Website</t>
  </si>
  <si>
    <t>TOTAL EXPENSES</t>
  </si>
  <si>
    <t>NET</t>
  </si>
  <si>
    <t>NET ORDINARY INCOME</t>
  </si>
  <si>
    <t>Other Income/Expense</t>
  </si>
  <si>
    <t xml:space="preserve">    Interest Income</t>
  </si>
  <si>
    <t>TOTAL OTHER INCOME/EXPENSE</t>
  </si>
  <si>
    <t>NET INCOME</t>
  </si>
  <si>
    <t>Surplus from Prior Year</t>
  </si>
  <si>
    <t>Collected Assessments</t>
  </si>
  <si>
    <t xml:space="preserve">    Meeting Refreshments &amp; Snacks</t>
  </si>
  <si>
    <t xml:space="preserve">    Other</t>
  </si>
  <si>
    <t>Total Collected Assessments</t>
  </si>
  <si>
    <t xml:space="preserve">    Legal Consultation Fees</t>
  </si>
  <si>
    <t xml:space="preserve">    Beach Volunteer Clean-Ups</t>
  </si>
  <si>
    <t xml:space="preserve">    Contingency</t>
  </si>
  <si>
    <t xml:space="preserve">    Road Repairs - Paving</t>
  </si>
  <si>
    <t xml:space="preserve">    Maintenance &amp; Repairs - Other</t>
  </si>
  <si>
    <t>Lien &amp; other Income</t>
  </si>
  <si>
    <t>2018 budget vs 2017 P&amp;L</t>
  </si>
  <si>
    <t>2018 Assessment Collected in 2017</t>
  </si>
  <si>
    <t>2018 Assessment Collected in 2018</t>
  </si>
  <si>
    <t>Past Due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</si>
</sst>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i/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5" fillId="0" borderId="0" xfId="0" applyFont="1"/>
    <xf numFmtId="14" fontId="5" fillId="0" borderId="0" xfId="0" applyNumberFormat="1" applyFont="1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0" fillId="0" borderId="2" xfId="0" applyBorder="1"/>
    <xf numFmtId="0" fontId="6" fillId="0" borderId="2" xfId="0" applyFont="1" applyBorder="1" applyAlignment="1">
      <alignment horizontal="center"/>
    </xf>
    <xf numFmtId="0" fontId="0" fillId="0" borderId="0" xfId="0" applyBorder="1"/>
    <xf numFmtId="0" fontId="0" fillId="0" borderId="3" xfId="0" applyBorder="1"/>
    <xf numFmtId="165" fontId="1" fillId="0" borderId="3" xfId="1" applyNumberFormat="1" applyFont="1" applyBorder="1"/>
    <xf numFmtId="165" fontId="1" fillId="0" borderId="3" xfId="1" applyNumberFormat="1" applyFont="1" applyFill="1" applyBorder="1"/>
    <xf numFmtId="165" fontId="6" fillId="2" borderId="0" xfId="1" applyNumberFormat="1" applyFont="1" applyFill="1" applyBorder="1"/>
    <xf numFmtId="165" fontId="6" fillId="2" borderId="3" xfId="1" applyNumberFormat="1" applyFont="1" applyFill="1" applyBorder="1"/>
    <xf numFmtId="165" fontId="6" fillId="3" borderId="3" xfId="1" applyNumberFormat="1" applyFont="1" applyFill="1" applyBorder="1"/>
    <xf numFmtId="165" fontId="6" fillId="0" borderId="3" xfId="1" applyNumberFormat="1" applyFont="1" applyBorder="1"/>
    <xf numFmtId="165" fontId="6" fillId="3" borderId="2" xfId="1" applyNumberFormat="1" applyFont="1" applyFill="1" applyBorder="1"/>
    <xf numFmtId="165" fontId="0" fillId="0" borderId="0" xfId="0" applyNumberFormat="1" applyBorder="1"/>
    <xf numFmtId="165" fontId="6" fillId="4" borderId="2" xfId="1" applyNumberFormat="1" applyFont="1" applyFill="1" applyBorder="1" applyAlignment="1">
      <alignment horizontal="center"/>
    </xf>
    <xf numFmtId="165" fontId="1" fillId="4" borderId="1" xfId="1" applyNumberFormat="1" applyFont="1" applyFill="1" applyBorder="1"/>
    <xf numFmtId="165" fontId="1" fillId="4" borderId="3" xfId="1" applyNumberFormat="1" applyFont="1" applyFill="1" applyBorder="1"/>
    <xf numFmtId="0" fontId="7" fillId="0" borderId="0" xfId="0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165" fontId="0" fillId="0" borderId="3" xfId="1" applyNumberFormat="1" applyFont="1" applyBorder="1"/>
    <xf numFmtId="165" fontId="0" fillId="2" borderId="3" xfId="1" applyNumberFormat="1" applyFont="1" applyFill="1" applyBorder="1"/>
    <xf numFmtId="165" fontId="0" fillId="2" borderId="2" xfId="1" applyNumberFormat="1" applyFont="1" applyFill="1" applyBorder="1"/>
    <xf numFmtId="0" fontId="9" fillId="0" borderId="0" xfId="0" applyFont="1" applyBorder="1"/>
    <xf numFmtId="0" fontId="10" fillId="0" borderId="0" xfId="0" applyFont="1" applyBorder="1"/>
    <xf numFmtId="0" fontId="11" fillId="2" borderId="0" xfId="0" applyFont="1" applyFill="1" applyBorder="1"/>
    <xf numFmtId="0" fontId="12" fillId="0" borderId="0" xfId="0" applyFont="1" applyBorder="1"/>
    <xf numFmtId="0" fontId="13" fillId="0" borderId="0" xfId="0" applyFont="1" applyBorder="1"/>
    <xf numFmtId="0" fontId="11" fillId="3" borderId="0" xfId="0" applyFont="1" applyFill="1" applyBorder="1"/>
    <xf numFmtId="0" fontId="11" fillId="0" borderId="0" xfId="0" applyFont="1" applyBorder="1"/>
    <xf numFmtId="0" fontId="11" fillId="3" borderId="4" xfId="0" applyFont="1" applyFill="1" applyBorder="1"/>
    <xf numFmtId="165" fontId="2" fillId="2" borderId="3" xfId="1" applyNumberFormat="1" applyFont="1" applyFill="1" applyBorder="1"/>
    <xf numFmtId="165" fontId="2" fillId="2" borderId="2" xfId="1" applyNumberFormat="1" applyFont="1" applyFill="1" applyBorder="1"/>
    <xf numFmtId="165" fontId="14" fillId="4" borderId="3" xfId="1" applyNumberFormat="1" applyFont="1" applyFill="1" applyBorder="1"/>
    <xf numFmtId="14" fontId="15" fillId="0" borderId="0" xfId="0" applyNumberFormat="1" applyFont="1"/>
    <xf numFmtId="0" fontId="0" fillId="0" borderId="5" xfId="0" applyBorder="1"/>
    <xf numFmtId="0" fontId="6" fillId="0" borderId="6" xfId="0" applyFont="1" applyBorder="1" applyAlignment="1">
      <alignment horizontal="center"/>
    </xf>
    <xf numFmtId="0" fontId="0" fillId="0" borderId="7" xfId="0" applyBorder="1"/>
    <xf numFmtId="165" fontId="1" fillId="0" borderId="7" xfId="1" applyNumberFormat="1" applyFont="1" applyBorder="1"/>
    <xf numFmtId="165" fontId="1" fillId="0" borderId="7" xfId="1" applyNumberFormat="1" applyFont="1" applyBorder="1" applyAlignment="1">
      <alignment horizontal="right"/>
    </xf>
    <xf numFmtId="165" fontId="6" fillId="2" borderId="7" xfId="1" applyNumberFormat="1" applyFont="1" applyFill="1" applyBorder="1"/>
    <xf numFmtId="165" fontId="0" fillId="0" borderId="7" xfId="1" applyNumberFormat="1" applyFont="1" applyBorder="1"/>
    <xf numFmtId="165" fontId="1" fillId="0" borderId="8" xfId="1" applyNumberFormat="1" applyFont="1" applyBorder="1"/>
    <xf numFmtId="165" fontId="2" fillId="2" borderId="8" xfId="1" applyNumberFormat="1" applyFont="1" applyFill="1" applyBorder="1"/>
    <xf numFmtId="165" fontId="6" fillId="0" borderId="7" xfId="1" applyNumberFormat="1" applyFont="1" applyBorder="1"/>
    <xf numFmtId="165" fontId="2" fillId="2" borderId="6" xfId="1" applyNumberFormat="1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topLeftCell="A39" workbookViewId="0">
      <selection activeCell="D58" sqref="D58"/>
    </sheetView>
  </sheetViews>
  <sheetFormatPr baseColWidth="10" defaultColWidth="8.83203125" defaultRowHeight="14" x14ac:dyDescent="0"/>
  <cols>
    <col min="1" max="1" width="9.1640625" customWidth="1"/>
    <col min="2" max="2" width="40.5" customWidth="1"/>
    <col min="3" max="4" width="9.1640625" customWidth="1"/>
    <col min="5" max="5" width="0.1640625" customWidth="1"/>
    <col min="6" max="6" width="37.5" hidden="1" customWidth="1"/>
  </cols>
  <sheetData>
    <row r="1" spans="1:15" ht="17">
      <c r="A1" s="52" t="s">
        <v>0</v>
      </c>
      <c r="B1" s="52"/>
      <c r="C1" s="52"/>
      <c r="D1" s="52"/>
      <c r="E1" s="52"/>
      <c r="F1" s="52"/>
      <c r="G1" s="1"/>
      <c r="H1" s="1"/>
      <c r="I1" s="1"/>
      <c r="J1" s="1"/>
      <c r="K1" s="1"/>
      <c r="L1" s="1"/>
      <c r="M1" s="1"/>
      <c r="N1" s="1"/>
      <c r="O1" s="1"/>
    </row>
    <row r="2" spans="1:15" ht="17">
      <c r="A2" s="53" t="s">
        <v>1</v>
      </c>
      <c r="B2" s="53"/>
      <c r="C2" s="53"/>
      <c r="D2" s="53"/>
      <c r="E2" s="53"/>
      <c r="F2" s="53"/>
      <c r="G2" s="1"/>
      <c r="H2" s="1"/>
      <c r="I2" s="1"/>
      <c r="J2" s="1"/>
      <c r="K2" s="1"/>
      <c r="L2" s="1"/>
      <c r="M2" s="1"/>
      <c r="N2" s="1"/>
      <c r="O2" s="1"/>
    </row>
    <row r="3" spans="1:15" ht="17">
      <c r="A3" s="53" t="s">
        <v>52</v>
      </c>
      <c r="B3" s="53"/>
      <c r="C3" s="53"/>
      <c r="D3" s="53"/>
      <c r="E3" s="53"/>
      <c r="F3" s="53"/>
      <c r="G3" s="1"/>
      <c r="H3" s="1"/>
      <c r="I3" s="1"/>
      <c r="J3" s="1"/>
      <c r="K3" s="1"/>
      <c r="L3" s="1"/>
      <c r="M3" s="1"/>
      <c r="N3" s="1"/>
      <c r="O3" s="1"/>
    </row>
    <row r="4" spans="1:15" ht="15" thickBot="1">
      <c r="A4" s="1" t="s">
        <v>2</v>
      </c>
      <c r="B4" s="2" t="s">
        <v>3</v>
      </c>
      <c r="C4" s="1"/>
      <c r="D4" s="40"/>
      <c r="E4" s="1"/>
      <c r="F4" s="3"/>
      <c r="G4" s="1"/>
      <c r="H4" s="1"/>
      <c r="I4" s="1"/>
      <c r="J4" s="1"/>
      <c r="K4" s="1"/>
      <c r="L4" s="1"/>
      <c r="M4" s="1"/>
      <c r="N4" s="1"/>
      <c r="O4" s="1"/>
    </row>
    <row r="5" spans="1:15">
      <c r="A5" s="4"/>
      <c r="B5" s="4"/>
      <c r="C5" s="5">
        <v>2017</v>
      </c>
      <c r="D5" s="25">
        <v>2018</v>
      </c>
      <c r="E5" s="5"/>
      <c r="F5" s="23"/>
      <c r="G5" s="1"/>
      <c r="H5" s="1"/>
      <c r="I5" s="1"/>
      <c r="J5" s="1"/>
      <c r="K5" s="1"/>
      <c r="L5" s="1"/>
      <c r="M5" s="1"/>
      <c r="N5" s="1"/>
      <c r="O5" s="22"/>
    </row>
    <row r="6" spans="1:15" ht="15" thickBot="1">
      <c r="A6" s="6"/>
      <c r="B6" s="41"/>
      <c r="C6" s="42" t="s">
        <v>4</v>
      </c>
      <c r="D6" s="18" t="s">
        <v>5</v>
      </c>
      <c r="E6" s="7"/>
      <c r="F6" s="24"/>
      <c r="G6" s="1"/>
      <c r="H6" s="1"/>
      <c r="I6" s="1"/>
      <c r="J6" s="1"/>
      <c r="K6" s="1"/>
      <c r="L6" s="1"/>
      <c r="M6" s="1"/>
      <c r="N6" s="1"/>
      <c r="O6" s="1"/>
    </row>
    <row r="7" spans="1:15">
      <c r="A7" s="4" t="s">
        <v>6</v>
      </c>
      <c r="B7" s="8"/>
      <c r="C7" s="43"/>
      <c r="D7" s="19"/>
      <c r="E7" s="4"/>
      <c r="F7" s="4"/>
      <c r="G7" s="1"/>
      <c r="H7" s="1"/>
      <c r="I7" s="1"/>
      <c r="J7" s="1"/>
      <c r="K7" s="1"/>
      <c r="L7" s="1"/>
      <c r="M7" s="1"/>
      <c r="N7" s="1"/>
      <c r="O7" s="1"/>
    </row>
    <row r="8" spans="1:15" ht="15">
      <c r="A8" s="9"/>
      <c r="B8" s="29" t="s">
        <v>41</v>
      </c>
      <c r="C8" s="44">
        <v>12562</v>
      </c>
      <c r="D8" s="20">
        <v>2603</v>
      </c>
      <c r="E8" s="10"/>
      <c r="F8" s="26"/>
      <c r="G8" s="1"/>
      <c r="H8" s="1"/>
      <c r="I8" s="1"/>
      <c r="J8" s="1"/>
      <c r="K8" s="1"/>
      <c r="L8" s="1"/>
      <c r="M8" s="1"/>
      <c r="N8" s="1"/>
      <c r="O8" s="1"/>
    </row>
    <row r="9" spans="1:15" s="1" customFormat="1" ht="15">
      <c r="A9" s="9"/>
      <c r="B9" s="33" t="s">
        <v>42</v>
      </c>
      <c r="C9" s="44"/>
      <c r="D9" s="20"/>
      <c r="E9" s="10"/>
      <c r="F9" s="26"/>
    </row>
    <row r="10" spans="1:15" ht="15">
      <c r="A10" s="9"/>
      <c r="B10" s="30" t="s">
        <v>53</v>
      </c>
      <c r="C10" s="44">
        <v>55200</v>
      </c>
      <c r="D10" s="20">
        <v>47400</v>
      </c>
      <c r="E10" s="10"/>
      <c r="F10" s="26"/>
      <c r="G10" s="1"/>
      <c r="H10" s="1"/>
      <c r="I10" s="1"/>
      <c r="J10" s="1"/>
      <c r="K10" s="1"/>
      <c r="L10" s="1"/>
      <c r="M10" s="1"/>
      <c r="N10" s="1"/>
      <c r="O10" s="1"/>
    </row>
    <row r="11" spans="1:15" ht="15">
      <c r="A11" s="9"/>
      <c r="B11" s="29" t="s">
        <v>54</v>
      </c>
      <c r="C11" s="44">
        <v>30300</v>
      </c>
      <c r="D11" s="20">
        <v>38100</v>
      </c>
      <c r="E11" s="10"/>
      <c r="F11" s="26"/>
      <c r="G11" s="1"/>
      <c r="H11" s="1"/>
      <c r="I11" s="1"/>
      <c r="J11" s="1"/>
      <c r="K11" s="1"/>
      <c r="L11" s="1"/>
      <c r="M11" s="1"/>
      <c r="N11" s="1"/>
      <c r="O11" s="1"/>
    </row>
    <row r="12" spans="1:15" ht="15">
      <c r="A12" s="9"/>
      <c r="B12" s="29" t="s">
        <v>55</v>
      </c>
      <c r="C12" s="44">
        <v>6600</v>
      </c>
      <c r="D12" s="20">
        <v>5000</v>
      </c>
      <c r="E12" s="10"/>
      <c r="F12" s="26"/>
      <c r="G12" s="1"/>
      <c r="H12" s="1"/>
      <c r="I12" s="1"/>
      <c r="J12" s="1"/>
      <c r="K12" s="1"/>
      <c r="L12" s="1"/>
      <c r="M12" s="1"/>
      <c r="N12" s="1"/>
      <c r="O12" s="1"/>
    </row>
    <row r="13" spans="1:15" s="1" customFormat="1" ht="15">
      <c r="A13" s="9"/>
      <c r="B13" s="29" t="s">
        <v>51</v>
      </c>
      <c r="C13" s="47">
        <v>72</v>
      </c>
      <c r="D13" s="20"/>
      <c r="E13" s="10"/>
      <c r="F13" s="26"/>
    </row>
    <row r="14" spans="1:15" ht="15">
      <c r="A14" s="9"/>
      <c r="B14" s="29" t="s">
        <v>45</v>
      </c>
      <c r="C14" s="45">
        <f>SUM(C8:C13)</f>
        <v>104734</v>
      </c>
      <c r="D14" s="20">
        <f>SUM(D8:D13)</f>
        <v>93103</v>
      </c>
      <c r="E14" s="11"/>
      <c r="F14" s="26"/>
      <c r="G14" s="1"/>
      <c r="H14" s="1"/>
      <c r="I14" s="1"/>
      <c r="J14" s="1"/>
      <c r="K14" s="1"/>
      <c r="L14" s="1"/>
      <c r="M14" s="1"/>
      <c r="N14" s="1"/>
      <c r="O14" s="1"/>
    </row>
    <row r="15" spans="1:15" ht="15">
      <c r="A15" s="9"/>
      <c r="B15" s="31" t="s">
        <v>7</v>
      </c>
      <c r="C15" s="46">
        <v>104734</v>
      </c>
      <c r="D15" s="12">
        <v>93103</v>
      </c>
      <c r="E15" s="13"/>
      <c r="F15" s="27"/>
      <c r="G15" s="1"/>
      <c r="H15" s="1"/>
      <c r="I15" s="1"/>
      <c r="J15" s="1"/>
      <c r="K15" s="1"/>
      <c r="L15" s="1"/>
      <c r="M15" s="1"/>
      <c r="N15" s="1"/>
      <c r="O15" s="1"/>
    </row>
    <row r="16" spans="1:15" ht="15">
      <c r="A16" s="9"/>
      <c r="B16" s="29"/>
      <c r="C16" s="44"/>
      <c r="D16" s="20"/>
      <c r="E16" s="10"/>
      <c r="F16" s="26"/>
      <c r="G16" s="1"/>
      <c r="H16" s="1"/>
      <c r="I16" s="1"/>
      <c r="J16" s="1"/>
      <c r="K16" s="1"/>
      <c r="L16" s="1"/>
      <c r="M16" s="1"/>
      <c r="N16" s="1"/>
      <c r="O16" s="1"/>
    </row>
    <row r="17" spans="1:15" ht="15">
      <c r="A17" s="9" t="s">
        <v>8</v>
      </c>
      <c r="B17" s="29"/>
      <c r="C17" s="44"/>
      <c r="D17" s="20"/>
      <c r="E17" s="10"/>
      <c r="F17" s="26"/>
      <c r="G17" s="1"/>
      <c r="H17" s="1"/>
      <c r="I17" s="1"/>
      <c r="J17" s="1"/>
      <c r="K17" s="1"/>
      <c r="L17" s="1"/>
      <c r="M17" s="1"/>
      <c r="N17" s="1"/>
      <c r="O17" s="1"/>
    </row>
    <row r="18" spans="1:15" ht="15">
      <c r="A18" s="9"/>
      <c r="B18" s="32" t="s">
        <v>9</v>
      </c>
      <c r="C18" s="44"/>
      <c r="D18" s="20"/>
      <c r="E18" s="10"/>
      <c r="F18" s="26"/>
    </row>
    <row r="19" spans="1:15" ht="15">
      <c r="A19" s="9"/>
      <c r="B19" s="29" t="s">
        <v>43</v>
      </c>
      <c r="C19" s="44">
        <v>1460</v>
      </c>
      <c r="D19" s="39">
        <v>500</v>
      </c>
      <c r="E19" s="10"/>
      <c r="F19" s="26"/>
    </row>
    <row r="20" spans="1:15" ht="15">
      <c r="A20" s="9"/>
      <c r="B20" s="29" t="s">
        <v>10</v>
      </c>
      <c r="C20" s="44">
        <v>213</v>
      </c>
      <c r="D20" s="20">
        <v>250</v>
      </c>
      <c r="E20" s="10"/>
      <c r="F20" s="26"/>
    </row>
    <row r="21" spans="1:15" ht="15">
      <c r="A21" s="9"/>
      <c r="B21" s="29" t="s">
        <v>11</v>
      </c>
      <c r="C21" s="44">
        <v>632</v>
      </c>
      <c r="D21" s="39">
        <v>700</v>
      </c>
      <c r="E21" s="10"/>
      <c r="F21" s="26"/>
    </row>
    <row r="22" spans="1:15" ht="15">
      <c r="A22" s="9"/>
      <c r="B22" s="29" t="s">
        <v>44</v>
      </c>
      <c r="C22" s="44"/>
      <c r="D22" s="20">
        <v>0</v>
      </c>
      <c r="E22" s="10"/>
      <c r="F22" s="26"/>
    </row>
    <row r="23" spans="1:15" ht="15">
      <c r="A23" s="9"/>
      <c r="B23" s="29" t="s">
        <v>12</v>
      </c>
      <c r="C23" s="44">
        <f>SUM(C19:C22)</f>
        <v>2305</v>
      </c>
      <c r="D23" s="44">
        <f>SUM(D19:D22)</f>
        <v>1450</v>
      </c>
      <c r="E23" s="10"/>
      <c r="F23" s="26"/>
    </row>
    <row r="24" spans="1:15" ht="15">
      <c r="A24" s="9"/>
      <c r="B24" s="33" t="s">
        <v>13</v>
      </c>
      <c r="C24" s="47">
        <v>48</v>
      </c>
      <c r="D24" s="20">
        <v>50</v>
      </c>
      <c r="E24" s="10"/>
      <c r="F24" s="26"/>
    </row>
    <row r="25" spans="1:15" ht="15">
      <c r="A25" s="9"/>
      <c r="B25" s="32" t="s">
        <v>14</v>
      </c>
      <c r="C25" s="44"/>
      <c r="D25" s="20"/>
      <c r="E25" s="10"/>
      <c r="F25" s="26"/>
    </row>
    <row r="26" spans="1:15" ht="15">
      <c r="A26" s="9"/>
      <c r="B26" s="29" t="s">
        <v>15</v>
      </c>
      <c r="C26" s="44">
        <v>4110</v>
      </c>
      <c r="D26" s="39">
        <v>4200</v>
      </c>
      <c r="E26" s="10"/>
      <c r="F26" s="26"/>
    </row>
    <row r="27" spans="1:15" ht="15">
      <c r="A27" s="9"/>
      <c r="B27" s="29" t="s">
        <v>16</v>
      </c>
      <c r="C27" s="44">
        <v>2519</v>
      </c>
      <c r="D27" s="39">
        <v>2600</v>
      </c>
      <c r="E27" s="10"/>
      <c r="F27" s="26"/>
    </row>
    <row r="28" spans="1:15" ht="15">
      <c r="A28" s="9"/>
      <c r="B28" s="29" t="s">
        <v>17</v>
      </c>
      <c r="C28" s="44">
        <f>SUM(C26:C27)</f>
        <v>6629</v>
      </c>
      <c r="D28" s="44">
        <f>SUM(D26:D27)</f>
        <v>6800</v>
      </c>
      <c r="E28" s="10"/>
      <c r="F28" s="26"/>
    </row>
    <row r="29" spans="1:15" ht="15">
      <c r="A29" s="9"/>
      <c r="B29" s="32" t="s">
        <v>18</v>
      </c>
      <c r="C29" s="44"/>
      <c r="D29" s="20"/>
      <c r="E29" s="10"/>
      <c r="F29" s="26"/>
    </row>
    <row r="30" spans="1:15" ht="15">
      <c r="A30" s="9"/>
      <c r="B30" s="29" t="s">
        <v>10</v>
      </c>
      <c r="C30" s="44">
        <v>24</v>
      </c>
      <c r="D30" s="20">
        <v>50</v>
      </c>
      <c r="E30" s="10"/>
      <c r="F30" s="26"/>
    </row>
    <row r="31" spans="1:15" ht="15">
      <c r="A31" s="9"/>
      <c r="B31" s="29" t="s">
        <v>19</v>
      </c>
      <c r="C31" s="44">
        <v>10</v>
      </c>
      <c r="D31" s="20">
        <v>25</v>
      </c>
      <c r="E31" s="10"/>
      <c r="F31" s="26"/>
    </row>
    <row r="32" spans="1:15" ht="15">
      <c r="A32" s="9"/>
      <c r="B32" s="29" t="s">
        <v>46</v>
      </c>
      <c r="C32" s="44">
        <v>5000</v>
      </c>
      <c r="D32" s="20">
        <v>1000</v>
      </c>
      <c r="E32" s="10"/>
      <c r="F32" s="26"/>
    </row>
    <row r="33" spans="1:6" ht="15">
      <c r="A33" s="9"/>
      <c r="B33" s="29" t="s">
        <v>20</v>
      </c>
      <c r="C33" s="44">
        <f>SUM(C30:C32)</f>
        <v>5034</v>
      </c>
      <c r="D33" s="44">
        <f>SUM(D30:D32)</f>
        <v>1075</v>
      </c>
      <c r="E33" s="10"/>
      <c r="F33" s="26"/>
    </row>
    <row r="34" spans="1:6" ht="15">
      <c r="A34" s="9"/>
      <c r="B34" s="32" t="s">
        <v>21</v>
      </c>
      <c r="C34" s="44"/>
      <c r="D34" s="20"/>
      <c r="E34" s="10"/>
      <c r="F34" s="26"/>
    </row>
    <row r="35" spans="1:6" ht="15">
      <c r="A35" s="9"/>
      <c r="B35" s="29" t="s">
        <v>47</v>
      </c>
      <c r="C35" s="44">
        <v>346</v>
      </c>
      <c r="D35" s="39">
        <v>300</v>
      </c>
      <c r="E35" s="10"/>
      <c r="F35" s="26"/>
    </row>
    <row r="36" spans="1:6" ht="15">
      <c r="A36" s="9"/>
      <c r="B36" s="29" t="s">
        <v>22</v>
      </c>
      <c r="C36" s="44">
        <v>9000</v>
      </c>
      <c r="D36" s="39">
        <v>21000</v>
      </c>
      <c r="E36" s="10"/>
      <c r="F36" s="26"/>
    </row>
    <row r="37" spans="1:6" ht="15">
      <c r="A37" s="9"/>
      <c r="B37" s="29" t="s">
        <v>48</v>
      </c>
      <c r="C37" s="44">
        <v>0</v>
      </c>
      <c r="D37" s="20">
        <v>0</v>
      </c>
      <c r="E37" s="10"/>
      <c r="F37" s="26"/>
    </row>
    <row r="38" spans="1:6" ht="15">
      <c r="A38" s="9"/>
      <c r="B38" s="29" t="s">
        <v>23</v>
      </c>
      <c r="C38" s="47">
        <v>5607.5</v>
      </c>
      <c r="D38" s="20">
        <v>12000</v>
      </c>
      <c r="E38" s="10"/>
      <c r="F38" s="26"/>
    </row>
    <row r="39" spans="1:6" ht="15">
      <c r="A39" s="9"/>
      <c r="B39" s="29" t="s">
        <v>49</v>
      </c>
      <c r="C39" s="44">
        <v>67582</v>
      </c>
      <c r="D39" s="20">
        <v>0</v>
      </c>
      <c r="E39" s="10"/>
      <c r="F39" s="26"/>
    </row>
    <row r="40" spans="1:6" ht="15">
      <c r="A40" s="9"/>
      <c r="B40" s="29" t="s">
        <v>24</v>
      </c>
      <c r="C40" s="44">
        <v>0</v>
      </c>
      <c r="D40" s="20">
        <v>2000</v>
      </c>
      <c r="E40" s="10"/>
      <c r="F40" s="26"/>
    </row>
    <row r="41" spans="1:6" ht="15">
      <c r="A41" s="9"/>
      <c r="B41" s="29" t="s">
        <v>50</v>
      </c>
      <c r="C41" s="44">
        <v>0</v>
      </c>
      <c r="D41" s="20">
        <v>0</v>
      </c>
      <c r="E41" s="10"/>
      <c r="F41" s="26"/>
    </row>
    <row r="42" spans="1:6" ht="15">
      <c r="A42" s="9"/>
      <c r="B42" s="29" t="s">
        <v>25</v>
      </c>
      <c r="C42" s="44">
        <f>SUM(C35:C41)</f>
        <v>82535.5</v>
      </c>
      <c r="D42" s="20">
        <f>SUM(D35:D41)</f>
        <v>35300</v>
      </c>
      <c r="E42" s="10"/>
      <c r="F42" s="26"/>
    </row>
    <row r="43" spans="1:6" ht="15">
      <c r="A43" s="9"/>
      <c r="B43" s="32" t="s">
        <v>26</v>
      </c>
      <c r="C43" s="44"/>
      <c r="D43" s="20"/>
      <c r="E43" s="10"/>
      <c r="F43" s="26"/>
    </row>
    <row r="44" spans="1:6" ht="15">
      <c r="A44" s="9"/>
      <c r="B44" s="29" t="s">
        <v>27</v>
      </c>
      <c r="C44" s="44">
        <v>4600</v>
      </c>
      <c r="D44" s="20">
        <v>4600</v>
      </c>
      <c r="E44" s="10"/>
      <c r="F44" s="26"/>
    </row>
    <row r="45" spans="1:6" ht="15">
      <c r="A45" s="9"/>
      <c r="B45" s="29" t="s">
        <v>28</v>
      </c>
      <c r="C45" s="44"/>
      <c r="D45" s="20">
        <v>50</v>
      </c>
      <c r="E45" s="10"/>
      <c r="F45" s="26"/>
    </row>
    <row r="46" spans="1:6" ht="15">
      <c r="A46" s="9"/>
      <c r="B46" s="29" t="s">
        <v>29</v>
      </c>
      <c r="C46" s="44">
        <v>48</v>
      </c>
      <c r="D46" s="20">
        <v>50</v>
      </c>
      <c r="E46" s="10"/>
      <c r="F46" s="26"/>
    </row>
    <row r="47" spans="1:6" ht="15">
      <c r="A47" s="9"/>
      <c r="B47" s="29" t="s">
        <v>30</v>
      </c>
      <c r="C47" s="44">
        <v>179</v>
      </c>
      <c r="D47" s="20">
        <v>150</v>
      </c>
      <c r="E47" s="10"/>
      <c r="F47" s="26"/>
    </row>
    <row r="48" spans="1:6" ht="15">
      <c r="A48" s="9"/>
      <c r="B48" s="29" t="s">
        <v>31</v>
      </c>
      <c r="C48" s="48">
        <f t="shared" ref="C48" si="0">SUM(C44:C47)</f>
        <v>4827</v>
      </c>
      <c r="D48" s="10">
        <f>SUM(D44:D47)</f>
        <v>4850</v>
      </c>
      <c r="E48" s="10"/>
      <c r="F48" s="26"/>
    </row>
    <row r="49" spans="1:6" ht="15">
      <c r="A49" s="9"/>
      <c r="B49" s="33" t="s">
        <v>32</v>
      </c>
      <c r="C49" s="44">
        <v>290</v>
      </c>
      <c r="D49" s="20">
        <v>300</v>
      </c>
      <c r="E49" s="10"/>
      <c r="F49" s="26"/>
    </row>
    <row r="50" spans="1:6" ht="15">
      <c r="A50" s="9"/>
      <c r="B50" s="33" t="s">
        <v>33</v>
      </c>
      <c r="C50" s="44">
        <v>616</v>
      </c>
      <c r="D50" s="20">
        <v>500</v>
      </c>
      <c r="E50" s="10"/>
      <c r="F50" s="26"/>
    </row>
    <row r="51" spans="1:6" ht="15">
      <c r="A51" s="9"/>
      <c r="B51" s="34" t="s">
        <v>34</v>
      </c>
      <c r="C51" s="49">
        <f>C23+C24+C28+C33+C42+C48+C49+C50</f>
        <v>102284.5</v>
      </c>
      <c r="D51" s="37">
        <f>D23+D24+D28+D33+D42+D48+D49+D50</f>
        <v>50325</v>
      </c>
      <c r="E51" s="14"/>
      <c r="F51" s="27"/>
    </row>
    <row r="52" spans="1:6" ht="15">
      <c r="A52" s="9"/>
      <c r="B52" s="35"/>
      <c r="C52" s="50"/>
      <c r="D52" s="20"/>
      <c r="E52" s="15"/>
      <c r="F52" s="26"/>
    </row>
    <row r="53" spans="1:6" ht="15">
      <c r="A53" s="9" t="s">
        <v>35</v>
      </c>
      <c r="B53" s="35"/>
      <c r="C53" s="50"/>
      <c r="D53" s="20"/>
      <c r="E53" s="15"/>
      <c r="F53" s="26"/>
    </row>
    <row r="54" spans="1:6" ht="15">
      <c r="A54" s="9"/>
      <c r="B54" s="29" t="s">
        <v>36</v>
      </c>
      <c r="C54" s="48">
        <v>2449</v>
      </c>
      <c r="D54" s="10">
        <f t="shared" ref="D54" si="1">D15-D51</f>
        <v>42778</v>
      </c>
      <c r="E54" s="10"/>
      <c r="F54" s="26"/>
    </row>
    <row r="55" spans="1:6" ht="15">
      <c r="A55" s="9"/>
      <c r="B55" s="32" t="s">
        <v>37</v>
      </c>
      <c r="C55" s="44"/>
      <c r="D55" s="20"/>
      <c r="E55" s="10"/>
      <c r="F55" s="26"/>
    </row>
    <row r="56" spans="1:6" ht="15">
      <c r="A56" s="9"/>
      <c r="B56" s="29" t="s">
        <v>38</v>
      </c>
      <c r="C56" s="44">
        <v>154</v>
      </c>
      <c r="D56" s="20">
        <v>150</v>
      </c>
      <c r="E56" s="10"/>
      <c r="F56" s="26"/>
    </row>
    <row r="57" spans="1:6" ht="15">
      <c r="A57" s="9"/>
      <c r="B57" s="35" t="s">
        <v>39</v>
      </c>
      <c r="C57" s="50">
        <f>SUM(C56)</f>
        <v>154</v>
      </c>
      <c r="D57" s="20">
        <f>SUM(D56)</f>
        <v>150</v>
      </c>
      <c r="E57" s="15"/>
      <c r="F57" s="26"/>
    </row>
    <row r="58" spans="1:6" ht="16" thickBot="1">
      <c r="A58" s="6"/>
      <c r="B58" s="36" t="s">
        <v>40</v>
      </c>
      <c r="C58" s="51">
        <f>C54+C57</f>
        <v>2603</v>
      </c>
      <c r="D58" s="38">
        <f t="shared" ref="D58" si="2">D54+D57</f>
        <v>42928</v>
      </c>
      <c r="E58" s="16"/>
      <c r="F58" s="28"/>
    </row>
    <row r="59" spans="1:6">
      <c r="A59" s="1"/>
      <c r="B59" s="21"/>
      <c r="C59" s="1"/>
      <c r="D59" s="1"/>
      <c r="E59" s="1"/>
      <c r="F59" s="17"/>
    </row>
  </sheetData>
  <mergeCells count="3">
    <mergeCell ref="A1:F1"/>
    <mergeCell ref="A2:F2"/>
    <mergeCell ref="A3:F3"/>
  </mergeCells>
  <printOptions gridLines="1"/>
  <pageMargins left="1.2" right="0.7" top="0.75" bottom="0.75" header="0.3" footer="0.3"/>
  <pageSetup orientation="portrait" verticalDpi="200"/>
  <rowBreaks count="1" manualBreakCount="1">
    <brk id="42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Emelyn Morris-Sayre</cp:lastModifiedBy>
  <cp:lastPrinted>2017-02-02T16:59:21Z</cp:lastPrinted>
  <dcterms:created xsi:type="dcterms:W3CDTF">2016-01-25T17:40:24Z</dcterms:created>
  <dcterms:modified xsi:type="dcterms:W3CDTF">2018-11-14T22:23:40Z</dcterms:modified>
</cp:coreProperties>
</file>